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PLK046814\Desktop\"/>
    </mc:Choice>
  </mc:AlternateContent>
  <xr:revisionPtr revIDLastSave="0" documentId="13_ncr:1_{9B48A0A3-8F88-4A75-BBEB-5F88A6465D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L28" i="1" s="1"/>
  <c r="N28" i="1" s="1"/>
  <c r="O28" i="1" s="1"/>
  <c r="J7" i="1"/>
  <c r="L7" i="1" s="1"/>
  <c r="J8" i="1"/>
  <c r="L8" i="1" s="1"/>
  <c r="N8" i="1" s="1"/>
  <c r="J9" i="1"/>
  <c r="L9" i="1" s="1"/>
  <c r="N9" i="1" s="1"/>
  <c r="J10" i="1"/>
  <c r="L10" i="1" s="1"/>
  <c r="N10" i="1" s="1"/>
  <c r="O10" i="1" s="1"/>
  <c r="J11" i="1"/>
  <c r="L11" i="1" s="1"/>
  <c r="N11" i="1" s="1"/>
  <c r="J12" i="1"/>
  <c r="L12" i="1" s="1"/>
  <c r="N12" i="1" s="1"/>
  <c r="J13" i="1"/>
  <c r="L13" i="1" s="1"/>
  <c r="N13" i="1" s="1"/>
  <c r="J14" i="1"/>
  <c r="L14" i="1" s="1"/>
  <c r="N14" i="1" s="1"/>
  <c r="J15" i="1"/>
  <c r="L15" i="1" s="1"/>
  <c r="N15" i="1" s="1"/>
  <c r="O15" i="1" s="1"/>
  <c r="J16" i="1"/>
  <c r="L16" i="1" s="1"/>
  <c r="N16" i="1" s="1"/>
  <c r="O16" i="1" s="1"/>
  <c r="J17" i="1"/>
  <c r="L17" i="1" s="1"/>
  <c r="N17" i="1" s="1"/>
  <c r="O17" i="1" s="1"/>
  <c r="J18" i="1"/>
  <c r="L18" i="1" s="1"/>
  <c r="J19" i="1"/>
  <c r="L19" i="1" s="1"/>
  <c r="J20" i="1"/>
  <c r="L20" i="1" s="1"/>
  <c r="J21" i="1"/>
  <c r="L21" i="1" s="1"/>
  <c r="N21" i="1" s="1"/>
  <c r="J22" i="1"/>
  <c r="L22" i="1" s="1"/>
  <c r="N22" i="1" s="1"/>
  <c r="J23" i="1"/>
  <c r="L23" i="1" s="1"/>
  <c r="N23" i="1" s="1"/>
  <c r="J24" i="1"/>
  <c r="L24" i="1" s="1"/>
  <c r="N24" i="1" s="1"/>
  <c r="J25" i="1"/>
  <c r="L25" i="1" s="1"/>
  <c r="N25" i="1" s="1"/>
  <c r="J26" i="1"/>
  <c r="L26" i="1" s="1"/>
  <c r="N26" i="1" s="1"/>
  <c r="J27" i="1"/>
  <c r="L27" i="1" s="1"/>
  <c r="N27" i="1" s="1"/>
  <c r="O27" i="1" s="1"/>
  <c r="J6" i="1"/>
  <c r="L6" i="1" s="1"/>
  <c r="N6" i="1" s="1"/>
  <c r="O6" i="1" s="1"/>
  <c r="N29" i="1" l="1"/>
  <c r="N19" i="1"/>
  <c r="O19" i="1" s="1"/>
  <c r="N18" i="1"/>
  <c r="O18" i="1" s="1"/>
  <c r="N7" i="1"/>
  <c r="O7" i="1" s="1"/>
  <c r="O22" i="1"/>
  <c r="O8" i="1"/>
  <c r="O21" i="1"/>
  <c r="O9" i="1"/>
  <c r="N20" i="1"/>
  <c r="O20" i="1" s="1"/>
  <c r="O26" i="1"/>
  <c r="O14" i="1"/>
  <c r="O25" i="1"/>
  <c r="O13" i="1"/>
  <c r="O24" i="1"/>
  <c r="O12" i="1"/>
  <c r="O23" i="1"/>
  <c r="O11" i="1"/>
  <c r="N31" i="1" l="1"/>
  <c r="N30" i="1"/>
</calcChain>
</file>

<file path=xl/sharedStrings.xml><?xml version="1.0" encoding="utf-8"?>
<sst xmlns="http://schemas.openxmlformats.org/spreadsheetml/2006/main" count="68" uniqueCount="49">
  <si>
    <t>Piasek kwarcowy niepłukany</t>
  </si>
  <si>
    <t>Sznurek syntetyczny (rolniczy) 3 mm w kłębkach 2000 m</t>
  </si>
  <si>
    <t>Drut do zasłon - fi 2 mm stalowy, goły, miękki</t>
  </si>
  <si>
    <t xml:space="preserve">Łopaty drewniane do śniegu zgodnie z parametrami zawartymi w załączonej "karcie standardu materiału" </t>
  </si>
  <si>
    <t>Gwoździe budowlane 3,8x75 mm</t>
  </si>
  <si>
    <t xml:space="preserve"> </t>
  </si>
  <si>
    <t>Jedn.</t>
  </si>
  <si>
    <t>szt.</t>
  </si>
  <si>
    <t>kg</t>
  </si>
  <si>
    <t>t</t>
  </si>
  <si>
    <t>ISE Dęblin</t>
  </si>
  <si>
    <t xml:space="preserve">ISE Lublin </t>
  </si>
  <si>
    <t>ISE St. Wola Rozwadów</t>
  </si>
  <si>
    <t>ISE Chełm</t>
  </si>
  <si>
    <t>Magazyn Chełm</t>
  </si>
  <si>
    <t>Magazyn Zamość</t>
  </si>
  <si>
    <t>Lp.</t>
  </si>
  <si>
    <t>Pochodnie parafinowane szare typu Jp-5 długość trzonka 15 cm</t>
  </si>
  <si>
    <t>Sól skażona - kamienna przemysłowo-odpadowa worki 25 kg</t>
  </si>
  <si>
    <t>Siatka przeciwśnieżna z tworzywa sztucznego typu PS 130, oczka nieregularne, waga 850 g/m, kolor czarny, wysokość 1,30 m , w rolkach o dł. 25 mb.</t>
  </si>
  <si>
    <t>Kołki drewniane do zasłon przeciwśnieżnych  dł. 2500 mm, śr 80-100 mm, dolny koniec kołka zaostrzony na długości 250-300 mm, koniec górny ścięty płasko, zabezpieczone środkiem impregnacyjnym co najmniej w części dolnej na dł. min. 1 m</t>
  </si>
  <si>
    <t>Łopaty stalowe do węgla nr 3 o wymiarach 370x285x305 mm na trzonku drewnianym  95 cm.</t>
  </si>
  <si>
    <t>Łopaty stalowe do piasku nr 4 o wymiarach 290x250x270 mm, na trzonku drewnianym 95 cm.</t>
  </si>
  <si>
    <t>Łomy (drągi) stalowe - gładkie ze stali hartowanej z jednej strony zaostrzony na płasko, z drugiej zakuty w dziób, długość 150cm</t>
  </si>
  <si>
    <t>Oskardy płasko-spiczaste na trzonku drewnianym dł 70 cm, waga 2,5 kg, wymiary 37cm x 6cm x 1cm</t>
  </si>
  <si>
    <t>Siekiery - do drewna trzonowane 1,5 kg</t>
  </si>
  <si>
    <t>Szczotki do zwrotnic - plastikowe, czterorzędowa wzmocniona blachą, na trzonku zgodnie z paramertami zawartymi w załączonej "karcie standardu materiału"</t>
  </si>
  <si>
    <t>Skrobaczki do rozjazdu do lodu - metalowa na trzonku 4.5x15 [cm] + 4,5 cm na obsadzenie trzonka o długości 85cm</t>
  </si>
  <si>
    <t>Zgarniacze do śniegu (plastikowe wzmacniane) zgodnie z parametrami zawartymi w załączonej "karcie standardu materiału"</t>
  </si>
  <si>
    <t>Trzonki do łopat długość 90 cm.</t>
  </si>
  <si>
    <t>Trzonki do szczotek zwrotnicowych długośc  90 cm</t>
  </si>
  <si>
    <t>Szczotki do zwrotnic plastikowe, dwurzędowe na trzonku (zgod. Z parametrami)</t>
  </si>
  <si>
    <r>
      <t>Uwagi</t>
    </r>
    <r>
      <rPr>
        <b/>
        <sz val="11"/>
        <rFont val="Calibri"/>
        <family val="2"/>
        <charset val="238"/>
      </rPr>
      <t>*</t>
    </r>
  </si>
  <si>
    <t>Opaska zaciskowa z tworzywa sztucznego (trytka) dł. 500 mm szer. 4,8 mm (opak. 100 szt.)</t>
  </si>
  <si>
    <t>szt./kg</t>
  </si>
  <si>
    <t>op.</t>
  </si>
  <si>
    <t>Pojemniki na piach 150l  - kol. Czerwony</t>
  </si>
  <si>
    <t>Nazwa materiału, sprzętu, itp.</t>
  </si>
  <si>
    <t xml:space="preserve">Cena  jednostkowa </t>
  </si>
  <si>
    <t>Stawka VAT</t>
  </si>
  <si>
    <t>Podatek VAT</t>
  </si>
  <si>
    <t xml:space="preserve">Wartość netto </t>
  </si>
  <si>
    <t>Wartość brutto</t>
  </si>
  <si>
    <t>IZ Lublin (łącznie)</t>
  </si>
  <si>
    <t>Razem netto</t>
  </si>
  <si>
    <t>Razem brutto</t>
  </si>
  <si>
    <t xml:space="preserve"> Niezbędne uzupełnienie na akcję zima 2025/2026 - Formularz ofertowy</t>
  </si>
  <si>
    <t>Łopaty stalowe (sztychówka) nr 4 o wymiarach 450x300 mm, na trzonku drewnianym dł. 90 cm</t>
  </si>
  <si>
    <t>* kwota do uzupełnienia na 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</si>
</sst>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;[Red]#,##0.00"/>
    <numFmt numFmtId="166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0" fontId="3" fillId="0" borderId="7" xfId="0" applyFont="1" applyBorder="1" applyAlignment="1">
      <alignment horizontal="right"/>
    </xf>
    <xf numFmtId="164" fontId="4" fillId="0" borderId="13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49" fontId="5" fillId="0" borderId="16" xfId="0" applyNumberFormat="1" applyFont="1" applyBorder="1" applyAlignment="1">
      <alignment horizontal="left" wrapText="1" shrinkToFit="1"/>
    </xf>
    <xf numFmtId="0" fontId="5" fillId="0" borderId="6" xfId="0" applyFont="1" applyBorder="1" applyAlignment="1">
      <alignment horizontal="center"/>
    </xf>
    <xf numFmtId="49" fontId="5" fillId="0" borderId="17" xfId="0" applyNumberFormat="1" applyFont="1" applyBorder="1" applyAlignment="1">
      <alignment horizontal="left" wrapText="1" shrinkToFit="1"/>
    </xf>
    <xf numFmtId="165" fontId="5" fillId="0" borderId="9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0" fontId="5" fillId="0" borderId="19" xfId="0" applyFont="1" applyBorder="1" applyAlignment="1">
      <alignment horizontal="center"/>
    </xf>
    <xf numFmtId="49" fontId="5" fillId="0" borderId="20" xfId="0" applyNumberFormat="1" applyFont="1" applyBorder="1" applyAlignment="1">
      <alignment horizontal="left" wrapText="1" shrinkToFit="1"/>
    </xf>
    <xf numFmtId="49" fontId="5" fillId="0" borderId="0" xfId="0" applyNumberFormat="1" applyFont="1" applyAlignment="1">
      <alignment horizontal="left" wrapText="1" shrinkToFit="1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right" vertical="center"/>
    </xf>
    <xf numFmtId="2" fontId="6" fillId="0" borderId="29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2" fontId="5" fillId="0" borderId="31" xfId="0" applyNumberFormat="1" applyFont="1" applyBorder="1" applyAlignment="1">
      <alignment horizontal="center"/>
    </xf>
    <xf numFmtId="2" fontId="5" fillId="0" borderId="33" xfId="0" applyNumberFormat="1" applyFont="1" applyBorder="1" applyAlignment="1">
      <alignment horizontal="center"/>
    </xf>
    <xf numFmtId="2" fontId="5" fillId="0" borderId="32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wrapText="1"/>
    </xf>
    <xf numFmtId="4" fontId="5" fillId="0" borderId="9" xfId="0" applyNumberFormat="1" applyFont="1" applyBorder="1" applyAlignment="1">
      <alignment vertical="center" wrapText="1"/>
    </xf>
    <xf numFmtId="165" fontId="5" fillId="0" borderId="9" xfId="0" applyNumberFormat="1" applyFont="1" applyBorder="1" applyAlignment="1">
      <alignment horizontal="right" wrapText="1"/>
    </xf>
    <xf numFmtId="165" fontId="5" fillId="0" borderId="12" xfId="0" applyNumberFormat="1" applyFont="1" applyBorder="1" applyAlignment="1">
      <alignment horizontal="right"/>
    </xf>
    <xf numFmtId="165" fontId="3" fillId="0" borderId="12" xfId="0" applyNumberFormat="1" applyFont="1" applyBorder="1" applyAlignment="1">
      <alignment horizontal="right"/>
    </xf>
    <xf numFmtId="4" fontId="5" fillId="0" borderId="12" xfId="0" applyNumberFormat="1" applyFont="1" applyBorder="1" applyAlignment="1">
      <alignment wrapText="1"/>
    </xf>
    <xf numFmtId="3" fontId="4" fillId="0" borderId="2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2" fontId="3" fillId="0" borderId="12" xfId="1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27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2" fontId="3" fillId="0" borderId="26" xfId="0" applyNumberFormat="1" applyFont="1" applyBorder="1" applyAlignment="1">
      <alignment horizontal="center"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66" fontId="3" fillId="2" borderId="9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wrapText="1" shrinkToFi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5"/>
  <sheetViews>
    <sheetView tabSelected="1" topLeftCell="A25" zoomScale="106" zoomScaleNormal="106" workbookViewId="0">
      <selection activeCell="J45" sqref="J45"/>
    </sheetView>
  </sheetViews>
  <sheetFormatPr defaultRowHeight="14.25" x14ac:dyDescent="0.2"/>
  <cols>
    <col min="1" max="1" width="2.5703125" style="1" customWidth="1"/>
    <col min="2" max="2" width="5.28515625" style="1" customWidth="1"/>
    <col min="3" max="3" width="41.85546875" style="1" customWidth="1"/>
    <col min="4" max="4" width="7.85546875" style="1" customWidth="1"/>
    <col min="5" max="15" width="15.7109375" style="1" customWidth="1"/>
    <col min="16" max="16" width="17.85546875" style="1" customWidth="1"/>
    <col min="17" max="16384" width="9.140625" style="1"/>
  </cols>
  <sheetData>
    <row r="1" spans="2:16" ht="15.75" thickBot="1" x14ac:dyDescent="0.3">
      <c r="B1" s="63"/>
      <c r="C1" s="64"/>
      <c r="D1" s="3" t="s">
        <v>5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2:16" ht="24.75" customHeight="1" thickBot="1" x14ac:dyDescent="0.25">
      <c r="B2" s="71" t="s">
        <v>16</v>
      </c>
      <c r="C2" s="65" t="s">
        <v>37</v>
      </c>
      <c r="D2" s="68" t="s">
        <v>6</v>
      </c>
      <c r="E2" s="50" t="s">
        <v>46</v>
      </c>
      <c r="F2" s="51"/>
      <c r="G2" s="51"/>
      <c r="H2" s="51"/>
      <c r="I2" s="51"/>
      <c r="J2" s="51"/>
      <c r="K2" s="51"/>
      <c r="L2" s="51"/>
      <c r="M2" s="51"/>
      <c r="N2" s="51"/>
      <c r="O2" s="52"/>
      <c r="P2" s="55" t="s">
        <v>32</v>
      </c>
    </row>
    <row r="3" spans="2:16" ht="36.950000000000003" customHeight="1" thickBot="1" x14ac:dyDescent="0.25">
      <c r="B3" s="72"/>
      <c r="C3" s="66"/>
      <c r="D3" s="69"/>
      <c r="E3" s="58" t="s">
        <v>10</v>
      </c>
      <c r="F3" s="58" t="s">
        <v>11</v>
      </c>
      <c r="G3" s="60" t="s">
        <v>13</v>
      </c>
      <c r="H3" s="61"/>
      <c r="I3" s="58" t="s">
        <v>12</v>
      </c>
      <c r="J3" s="58" t="s">
        <v>43</v>
      </c>
      <c r="K3" s="58" t="s">
        <v>38</v>
      </c>
      <c r="L3" s="48" t="s">
        <v>41</v>
      </c>
      <c r="M3" s="58" t="s">
        <v>39</v>
      </c>
      <c r="N3" s="58" t="s">
        <v>40</v>
      </c>
      <c r="O3" s="53" t="s">
        <v>42</v>
      </c>
      <c r="P3" s="56"/>
    </row>
    <row r="4" spans="2:16" ht="23.25" customHeight="1" thickBot="1" x14ac:dyDescent="0.25">
      <c r="B4" s="72"/>
      <c r="C4" s="67"/>
      <c r="D4" s="70"/>
      <c r="E4" s="59"/>
      <c r="F4" s="59"/>
      <c r="G4" s="28" t="s">
        <v>14</v>
      </c>
      <c r="H4" s="29" t="s">
        <v>15</v>
      </c>
      <c r="I4" s="59"/>
      <c r="J4" s="59"/>
      <c r="K4" s="59"/>
      <c r="L4" s="49"/>
      <c r="M4" s="62"/>
      <c r="N4" s="62"/>
      <c r="O4" s="54"/>
      <c r="P4" s="57"/>
    </row>
    <row r="5" spans="2:16" s="2" customFormat="1" ht="15" thickBot="1" x14ac:dyDescent="0.3">
      <c r="B5" s="6">
        <v>1</v>
      </c>
      <c r="C5" s="7">
        <v>2</v>
      </c>
      <c r="D5" s="8">
        <v>3</v>
      </c>
      <c r="E5" s="9">
        <v>4</v>
      </c>
      <c r="F5" s="9">
        <v>5</v>
      </c>
      <c r="G5" s="10">
        <v>6</v>
      </c>
      <c r="H5" s="11">
        <v>7</v>
      </c>
      <c r="I5" s="9">
        <v>8</v>
      </c>
      <c r="J5" s="9">
        <v>9</v>
      </c>
      <c r="K5" s="12">
        <v>10</v>
      </c>
      <c r="L5" s="41">
        <v>11</v>
      </c>
      <c r="M5" s="30">
        <v>12</v>
      </c>
      <c r="N5" s="9">
        <v>13</v>
      </c>
      <c r="O5" s="9">
        <v>14</v>
      </c>
      <c r="P5" s="12">
        <v>15</v>
      </c>
    </row>
    <row r="6" spans="2:16" ht="29.25" x14ac:dyDescent="0.25">
      <c r="B6" s="13">
        <v>1</v>
      </c>
      <c r="C6" s="14" t="s">
        <v>17</v>
      </c>
      <c r="D6" s="31" t="s">
        <v>7</v>
      </c>
      <c r="E6" s="38">
        <v>50</v>
      </c>
      <c r="F6" s="38">
        <v>65</v>
      </c>
      <c r="G6" s="38">
        <v>10</v>
      </c>
      <c r="H6" s="38">
        <v>10</v>
      </c>
      <c r="I6" s="38">
        <v>220</v>
      </c>
      <c r="J6" s="39">
        <f>I6+H6+G6+F6+E6</f>
        <v>355</v>
      </c>
      <c r="K6" s="42"/>
      <c r="L6" s="42">
        <f>ROUND(J6*K6,2)</f>
        <v>0</v>
      </c>
      <c r="M6" s="43"/>
      <c r="N6" s="42">
        <f>(L6*(M6/100))</f>
        <v>0</v>
      </c>
      <c r="O6" s="42">
        <f>L6+N6</f>
        <v>0</v>
      </c>
      <c r="P6" s="40"/>
    </row>
    <row r="7" spans="2:16" ht="29.25" x14ac:dyDescent="0.25">
      <c r="B7" s="15">
        <v>2</v>
      </c>
      <c r="C7" s="16" t="s">
        <v>18</v>
      </c>
      <c r="D7" s="32" t="s">
        <v>34</v>
      </c>
      <c r="E7" s="17">
        <v>60</v>
      </c>
      <c r="F7" s="17">
        <v>60</v>
      </c>
      <c r="G7" s="17">
        <v>122</v>
      </c>
      <c r="H7" s="17">
        <v>120</v>
      </c>
      <c r="I7" s="17">
        <v>172</v>
      </c>
      <c r="J7" s="18">
        <f t="shared" ref="J7:J28" si="0">I7+H7+G7+F7+E7</f>
        <v>534</v>
      </c>
      <c r="K7" s="44"/>
      <c r="L7" s="44">
        <f t="shared" ref="L7:L28" si="1">ROUND(J7*K7,2)</f>
        <v>0</v>
      </c>
      <c r="M7" s="43"/>
      <c r="N7" s="44">
        <f t="shared" ref="N7:N28" si="2">(L7*(M7/100))</f>
        <v>0</v>
      </c>
      <c r="O7" s="44">
        <f t="shared" ref="O7:O28" si="3">L7+N7</f>
        <v>0</v>
      </c>
      <c r="P7" s="35"/>
    </row>
    <row r="8" spans="2:16" ht="15" x14ac:dyDescent="0.25">
      <c r="B8" s="15">
        <v>3</v>
      </c>
      <c r="C8" s="16" t="s">
        <v>0</v>
      </c>
      <c r="D8" s="32" t="s">
        <v>9</v>
      </c>
      <c r="E8" s="17">
        <v>20</v>
      </c>
      <c r="F8" s="17">
        <v>45</v>
      </c>
      <c r="G8" s="17">
        <v>0</v>
      </c>
      <c r="H8" s="17">
        <v>20</v>
      </c>
      <c r="I8" s="17">
        <v>30</v>
      </c>
      <c r="J8" s="18">
        <f t="shared" si="0"/>
        <v>115</v>
      </c>
      <c r="K8" s="44"/>
      <c r="L8" s="44">
        <f t="shared" si="1"/>
        <v>0</v>
      </c>
      <c r="M8" s="43"/>
      <c r="N8" s="44">
        <f t="shared" si="2"/>
        <v>0</v>
      </c>
      <c r="O8" s="44">
        <f t="shared" si="3"/>
        <v>0</v>
      </c>
      <c r="P8" s="35"/>
    </row>
    <row r="9" spans="2:16" ht="57.75" x14ac:dyDescent="0.25">
      <c r="B9" s="15">
        <v>4</v>
      </c>
      <c r="C9" s="16" t="s">
        <v>19</v>
      </c>
      <c r="D9" s="32" t="s">
        <v>7</v>
      </c>
      <c r="E9" s="17">
        <v>6</v>
      </c>
      <c r="F9" s="17">
        <v>18</v>
      </c>
      <c r="G9" s="17">
        <v>0</v>
      </c>
      <c r="H9" s="17">
        <v>101</v>
      </c>
      <c r="I9" s="17">
        <v>105</v>
      </c>
      <c r="J9" s="18">
        <f t="shared" si="0"/>
        <v>230</v>
      </c>
      <c r="K9" s="44"/>
      <c r="L9" s="44">
        <f t="shared" si="1"/>
        <v>0</v>
      </c>
      <c r="M9" s="43"/>
      <c r="N9" s="44">
        <f t="shared" si="2"/>
        <v>0</v>
      </c>
      <c r="O9" s="44">
        <f t="shared" si="3"/>
        <v>0</v>
      </c>
      <c r="P9" s="35"/>
    </row>
    <row r="10" spans="2:16" ht="29.25" x14ac:dyDescent="0.25">
      <c r="B10" s="15">
        <v>5</v>
      </c>
      <c r="C10" s="16" t="s">
        <v>1</v>
      </c>
      <c r="D10" s="32" t="s">
        <v>7</v>
      </c>
      <c r="E10" s="17">
        <v>1</v>
      </c>
      <c r="F10" s="17">
        <v>4</v>
      </c>
      <c r="G10" s="17">
        <v>2</v>
      </c>
      <c r="H10" s="17">
        <v>5</v>
      </c>
      <c r="I10" s="17">
        <v>0</v>
      </c>
      <c r="J10" s="18">
        <f t="shared" si="0"/>
        <v>12</v>
      </c>
      <c r="K10" s="44"/>
      <c r="L10" s="44">
        <f t="shared" si="1"/>
        <v>0</v>
      </c>
      <c r="M10" s="43"/>
      <c r="N10" s="44">
        <f t="shared" si="2"/>
        <v>0</v>
      </c>
      <c r="O10" s="44">
        <f t="shared" si="3"/>
        <v>0</v>
      </c>
      <c r="P10" s="35"/>
    </row>
    <row r="11" spans="2:16" ht="100.5" x14ac:dyDescent="0.25">
      <c r="B11" s="15">
        <v>6</v>
      </c>
      <c r="C11" s="16" t="s">
        <v>20</v>
      </c>
      <c r="D11" s="32" t="s">
        <v>7</v>
      </c>
      <c r="E11" s="17">
        <v>100</v>
      </c>
      <c r="F11" s="17">
        <v>160</v>
      </c>
      <c r="G11" s="17">
        <v>0</v>
      </c>
      <c r="H11" s="17">
        <v>1084</v>
      </c>
      <c r="I11" s="17">
        <v>265</v>
      </c>
      <c r="J11" s="18">
        <f t="shared" si="0"/>
        <v>1609</v>
      </c>
      <c r="K11" s="44"/>
      <c r="L11" s="44">
        <f t="shared" si="1"/>
        <v>0</v>
      </c>
      <c r="M11" s="43"/>
      <c r="N11" s="44">
        <f t="shared" si="2"/>
        <v>0</v>
      </c>
      <c r="O11" s="44">
        <f t="shared" si="3"/>
        <v>0</v>
      </c>
      <c r="P11" s="36"/>
    </row>
    <row r="12" spans="2:16" ht="29.25" x14ac:dyDescent="0.25">
      <c r="B12" s="15">
        <v>7</v>
      </c>
      <c r="C12" s="16" t="s">
        <v>2</v>
      </c>
      <c r="D12" s="32" t="s">
        <v>8</v>
      </c>
      <c r="E12" s="17">
        <v>0</v>
      </c>
      <c r="F12" s="17">
        <v>350</v>
      </c>
      <c r="G12" s="17">
        <v>20</v>
      </c>
      <c r="H12" s="17">
        <v>150</v>
      </c>
      <c r="I12" s="17">
        <v>50</v>
      </c>
      <c r="J12" s="18">
        <f t="shared" si="0"/>
        <v>570</v>
      </c>
      <c r="K12" s="44"/>
      <c r="L12" s="44">
        <f t="shared" si="1"/>
        <v>0</v>
      </c>
      <c r="M12" s="43"/>
      <c r="N12" s="44">
        <f t="shared" si="2"/>
        <v>0</v>
      </c>
      <c r="O12" s="44">
        <f t="shared" si="3"/>
        <v>0</v>
      </c>
      <c r="P12" s="35"/>
    </row>
    <row r="13" spans="2:16" ht="43.5" x14ac:dyDescent="0.25">
      <c r="B13" s="15">
        <v>8</v>
      </c>
      <c r="C13" s="16" t="s">
        <v>47</v>
      </c>
      <c r="D13" s="32" t="s">
        <v>7</v>
      </c>
      <c r="E13" s="17">
        <v>5</v>
      </c>
      <c r="F13" s="17">
        <v>46</v>
      </c>
      <c r="G13" s="17">
        <v>5</v>
      </c>
      <c r="H13" s="17">
        <v>10</v>
      </c>
      <c r="I13" s="17">
        <v>54</v>
      </c>
      <c r="J13" s="18">
        <f t="shared" si="0"/>
        <v>120</v>
      </c>
      <c r="K13" s="44"/>
      <c r="L13" s="44">
        <f t="shared" si="1"/>
        <v>0</v>
      </c>
      <c r="M13" s="43"/>
      <c r="N13" s="44">
        <f t="shared" si="2"/>
        <v>0</v>
      </c>
      <c r="O13" s="44">
        <f t="shared" si="3"/>
        <v>0</v>
      </c>
      <c r="P13" s="35"/>
    </row>
    <row r="14" spans="2:16" ht="43.5" x14ac:dyDescent="0.25">
      <c r="B14" s="15">
        <v>9</v>
      </c>
      <c r="C14" s="16" t="s">
        <v>21</v>
      </c>
      <c r="D14" s="32" t="s">
        <v>7</v>
      </c>
      <c r="E14" s="17">
        <v>0</v>
      </c>
      <c r="F14" s="17">
        <v>16</v>
      </c>
      <c r="G14" s="17">
        <v>5</v>
      </c>
      <c r="H14" s="17">
        <v>0</v>
      </c>
      <c r="I14" s="17">
        <v>4</v>
      </c>
      <c r="J14" s="18">
        <f t="shared" si="0"/>
        <v>25</v>
      </c>
      <c r="K14" s="44"/>
      <c r="L14" s="44">
        <f t="shared" si="1"/>
        <v>0</v>
      </c>
      <c r="M14" s="43"/>
      <c r="N14" s="44">
        <f t="shared" si="2"/>
        <v>0</v>
      </c>
      <c r="O14" s="44">
        <f t="shared" si="3"/>
        <v>0</v>
      </c>
      <c r="P14" s="35"/>
    </row>
    <row r="15" spans="2:16" ht="43.5" x14ac:dyDescent="0.25">
      <c r="B15" s="15">
        <v>10</v>
      </c>
      <c r="C15" s="16" t="s">
        <v>22</v>
      </c>
      <c r="D15" s="32" t="s">
        <v>7</v>
      </c>
      <c r="E15" s="17">
        <v>5</v>
      </c>
      <c r="F15" s="17">
        <v>16</v>
      </c>
      <c r="G15" s="17">
        <v>5</v>
      </c>
      <c r="H15" s="17">
        <v>10</v>
      </c>
      <c r="I15" s="17">
        <v>20</v>
      </c>
      <c r="J15" s="18">
        <f t="shared" si="0"/>
        <v>56</v>
      </c>
      <c r="K15" s="44"/>
      <c r="L15" s="44">
        <f t="shared" si="1"/>
        <v>0</v>
      </c>
      <c r="M15" s="43"/>
      <c r="N15" s="44">
        <f t="shared" si="2"/>
        <v>0</v>
      </c>
      <c r="O15" s="44">
        <f t="shared" si="3"/>
        <v>0</v>
      </c>
      <c r="P15" s="35"/>
    </row>
    <row r="16" spans="2:16" ht="57.75" x14ac:dyDescent="0.25">
      <c r="B16" s="15">
        <v>11</v>
      </c>
      <c r="C16" s="16" t="s">
        <v>23</v>
      </c>
      <c r="D16" s="32" t="s">
        <v>7</v>
      </c>
      <c r="E16" s="17">
        <v>5</v>
      </c>
      <c r="F16" s="17">
        <v>26</v>
      </c>
      <c r="G16" s="17">
        <v>10</v>
      </c>
      <c r="H16" s="17">
        <v>10</v>
      </c>
      <c r="I16" s="17">
        <v>51</v>
      </c>
      <c r="J16" s="18">
        <f t="shared" si="0"/>
        <v>102</v>
      </c>
      <c r="K16" s="44"/>
      <c r="L16" s="44">
        <f t="shared" si="1"/>
        <v>0</v>
      </c>
      <c r="M16" s="43"/>
      <c r="N16" s="44">
        <f t="shared" si="2"/>
        <v>0</v>
      </c>
      <c r="O16" s="44">
        <f t="shared" si="3"/>
        <v>0</v>
      </c>
      <c r="P16" s="35"/>
    </row>
    <row r="17" spans="2:16" ht="43.5" x14ac:dyDescent="0.25">
      <c r="B17" s="15">
        <v>12</v>
      </c>
      <c r="C17" s="16" t="s">
        <v>24</v>
      </c>
      <c r="D17" s="32" t="s">
        <v>7</v>
      </c>
      <c r="E17" s="17">
        <v>0</v>
      </c>
      <c r="F17" s="17">
        <v>20</v>
      </c>
      <c r="G17" s="17">
        <v>0</v>
      </c>
      <c r="H17" s="17">
        <v>0</v>
      </c>
      <c r="I17" s="17">
        <v>30</v>
      </c>
      <c r="J17" s="18">
        <f t="shared" si="0"/>
        <v>50</v>
      </c>
      <c r="K17" s="44"/>
      <c r="L17" s="44">
        <f t="shared" si="1"/>
        <v>0</v>
      </c>
      <c r="M17" s="43"/>
      <c r="N17" s="44">
        <f t="shared" si="2"/>
        <v>0</v>
      </c>
      <c r="O17" s="44">
        <f t="shared" si="3"/>
        <v>0</v>
      </c>
      <c r="P17" s="35"/>
    </row>
    <row r="18" spans="2:16" ht="15" x14ac:dyDescent="0.25">
      <c r="B18" s="15">
        <v>13</v>
      </c>
      <c r="C18" s="16" t="s">
        <v>25</v>
      </c>
      <c r="D18" s="32" t="s">
        <v>7</v>
      </c>
      <c r="E18" s="17">
        <v>5</v>
      </c>
      <c r="F18" s="17">
        <v>16</v>
      </c>
      <c r="G18" s="17">
        <v>0</v>
      </c>
      <c r="H18" s="17">
        <v>5</v>
      </c>
      <c r="I18" s="17">
        <v>9</v>
      </c>
      <c r="J18" s="18">
        <f t="shared" si="0"/>
        <v>35</v>
      </c>
      <c r="K18" s="44"/>
      <c r="L18" s="44">
        <f t="shared" si="1"/>
        <v>0</v>
      </c>
      <c r="M18" s="43"/>
      <c r="N18" s="44">
        <f t="shared" si="2"/>
        <v>0</v>
      </c>
      <c r="O18" s="44">
        <f t="shared" si="3"/>
        <v>0</v>
      </c>
      <c r="P18" s="35"/>
    </row>
    <row r="19" spans="2:16" ht="57.75" x14ac:dyDescent="0.25">
      <c r="B19" s="15">
        <v>14</v>
      </c>
      <c r="C19" s="16" t="s">
        <v>26</v>
      </c>
      <c r="D19" s="32" t="s">
        <v>7</v>
      </c>
      <c r="E19" s="17">
        <v>100</v>
      </c>
      <c r="F19" s="17">
        <v>200</v>
      </c>
      <c r="G19" s="17">
        <v>300</v>
      </c>
      <c r="H19" s="17">
        <v>50</v>
      </c>
      <c r="I19" s="17">
        <v>165</v>
      </c>
      <c r="J19" s="18">
        <f t="shared" si="0"/>
        <v>815</v>
      </c>
      <c r="K19" s="44"/>
      <c r="L19" s="44">
        <f t="shared" si="1"/>
        <v>0</v>
      </c>
      <c r="M19" s="43"/>
      <c r="N19" s="44">
        <f t="shared" si="2"/>
        <v>0</v>
      </c>
      <c r="O19" s="44">
        <f t="shared" si="3"/>
        <v>0</v>
      </c>
      <c r="P19" s="35"/>
    </row>
    <row r="20" spans="2:16" ht="43.5" x14ac:dyDescent="0.25">
      <c r="B20" s="15">
        <v>15</v>
      </c>
      <c r="C20" s="16" t="s">
        <v>27</v>
      </c>
      <c r="D20" s="32" t="s">
        <v>7</v>
      </c>
      <c r="E20" s="17">
        <v>20</v>
      </c>
      <c r="F20" s="37">
        <v>70</v>
      </c>
      <c r="G20" s="17">
        <v>100</v>
      </c>
      <c r="H20" s="17">
        <v>25</v>
      </c>
      <c r="I20" s="17">
        <v>10</v>
      </c>
      <c r="J20" s="18">
        <f t="shared" si="0"/>
        <v>225</v>
      </c>
      <c r="K20" s="44"/>
      <c r="L20" s="44">
        <f t="shared" si="1"/>
        <v>0</v>
      </c>
      <c r="M20" s="43"/>
      <c r="N20" s="44">
        <f t="shared" si="2"/>
        <v>0</v>
      </c>
      <c r="O20" s="44">
        <f t="shared" si="3"/>
        <v>0</v>
      </c>
      <c r="P20" s="35"/>
    </row>
    <row r="21" spans="2:16" ht="43.5" x14ac:dyDescent="0.25">
      <c r="B21" s="15">
        <v>16</v>
      </c>
      <c r="C21" s="16" t="s">
        <v>3</v>
      </c>
      <c r="D21" s="32" t="s">
        <v>7</v>
      </c>
      <c r="E21" s="17">
        <v>0</v>
      </c>
      <c r="F21" s="17">
        <v>45</v>
      </c>
      <c r="G21" s="17">
        <v>0</v>
      </c>
      <c r="H21" s="17">
        <v>0</v>
      </c>
      <c r="I21" s="17">
        <v>0</v>
      </c>
      <c r="J21" s="18">
        <f t="shared" si="0"/>
        <v>45</v>
      </c>
      <c r="K21" s="44"/>
      <c r="L21" s="44">
        <f t="shared" si="1"/>
        <v>0</v>
      </c>
      <c r="M21" s="43"/>
      <c r="N21" s="44">
        <f t="shared" si="2"/>
        <v>0</v>
      </c>
      <c r="O21" s="44">
        <f t="shared" si="3"/>
        <v>0</v>
      </c>
      <c r="P21" s="35"/>
    </row>
    <row r="22" spans="2:16" ht="57.75" x14ac:dyDescent="0.25">
      <c r="B22" s="15">
        <v>17</v>
      </c>
      <c r="C22" s="16" t="s">
        <v>28</v>
      </c>
      <c r="D22" s="32" t="s">
        <v>7</v>
      </c>
      <c r="E22" s="17">
        <v>20</v>
      </c>
      <c r="F22" s="17">
        <v>70</v>
      </c>
      <c r="G22" s="17">
        <v>80</v>
      </c>
      <c r="H22" s="17">
        <v>50</v>
      </c>
      <c r="I22" s="17">
        <v>53</v>
      </c>
      <c r="J22" s="18">
        <f t="shared" si="0"/>
        <v>273</v>
      </c>
      <c r="K22" s="44"/>
      <c r="L22" s="44">
        <f t="shared" si="1"/>
        <v>0</v>
      </c>
      <c r="M22" s="43"/>
      <c r="N22" s="44">
        <f t="shared" si="2"/>
        <v>0</v>
      </c>
      <c r="O22" s="44">
        <f t="shared" si="3"/>
        <v>0</v>
      </c>
      <c r="P22" s="35"/>
    </row>
    <row r="23" spans="2:16" ht="15" x14ac:dyDescent="0.25">
      <c r="B23" s="15">
        <v>18</v>
      </c>
      <c r="C23" s="16" t="s">
        <v>4</v>
      </c>
      <c r="D23" s="32" t="s">
        <v>8</v>
      </c>
      <c r="E23" s="17">
        <v>0</v>
      </c>
      <c r="F23" s="17">
        <v>8</v>
      </c>
      <c r="G23" s="17">
        <v>10</v>
      </c>
      <c r="H23" s="17">
        <v>0</v>
      </c>
      <c r="I23" s="17">
        <v>4</v>
      </c>
      <c r="J23" s="18">
        <f t="shared" si="0"/>
        <v>22</v>
      </c>
      <c r="K23" s="44"/>
      <c r="L23" s="44">
        <f t="shared" si="1"/>
        <v>0</v>
      </c>
      <c r="M23" s="43"/>
      <c r="N23" s="44">
        <f t="shared" si="2"/>
        <v>0</v>
      </c>
      <c r="O23" s="44">
        <f t="shared" si="3"/>
        <v>0</v>
      </c>
      <c r="P23" s="35"/>
    </row>
    <row r="24" spans="2:16" ht="15" x14ac:dyDescent="0.25">
      <c r="B24" s="15">
        <v>19</v>
      </c>
      <c r="C24" s="16" t="s">
        <v>29</v>
      </c>
      <c r="D24" s="32" t="s">
        <v>7</v>
      </c>
      <c r="E24" s="17">
        <v>5</v>
      </c>
      <c r="F24" s="17">
        <v>45</v>
      </c>
      <c r="G24" s="17">
        <v>20</v>
      </c>
      <c r="H24" s="17">
        <v>10</v>
      </c>
      <c r="I24" s="17">
        <v>75</v>
      </c>
      <c r="J24" s="18">
        <f t="shared" si="0"/>
        <v>155</v>
      </c>
      <c r="K24" s="44"/>
      <c r="L24" s="44">
        <f t="shared" si="1"/>
        <v>0</v>
      </c>
      <c r="M24" s="43"/>
      <c r="N24" s="44">
        <f t="shared" si="2"/>
        <v>0</v>
      </c>
      <c r="O24" s="44">
        <f t="shared" si="3"/>
        <v>0</v>
      </c>
      <c r="P24" s="35"/>
    </row>
    <row r="25" spans="2:16" ht="29.25" x14ac:dyDescent="0.25">
      <c r="B25" s="15">
        <v>20</v>
      </c>
      <c r="C25" s="16" t="s">
        <v>30</v>
      </c>
      <c r="D25" s="32" t="s">
        <v>7</v>
      </c>
      <c r="E25" s="17">
        <v>30</v>
      </c>
      <c r="F25" s="17">
        <v>100</v>
      </c>
      <c r="G25" s="17">
        <v>20</v>
      </c>
      <c r="H25" s="17">
        <v>0</v>
      </c>
      <c r="I25" s="17">
        <v>0</v>
      </c>
      <c r="J25" s="18">
        <f t="shared" si="0"/>
        <v>150</v>
      </c>
      <c r="K25" s="44"/>
      <c r="L25" s="44">
        <f t="shared" si="1"/>
        <v>0</v>
      </c>
      <c r="M25" s="43"/>
      <c r="N25" s="44">
        <f t="shared" si="2"/>
        <v>0</v>
      </c>
      <c r="O25" s="44">
        <f t="shared" si="3"/>
        <v>0</v>
      </c>
      <c r="P25" s="35"/>
    </row>
    <row r="26" spans="2:16" ht="45" customHeight="1" thickBot="1" x14ac:dyDescent="0.3">
      <c r="B26" s="19">
        <v>21</v>
      </c>
      <c r="C26" s="20" t="s">
        <v>33</v>
      </c>
      <c r="D26" s="33" t="s">
        <v>35</v>
      </c>
      <c r="E26" s="17">
        <v>8</v>
      </c>
      <c r="F26" s="17">
        <v>100</v>
      </c>
      <c r="G26" s="17">
        <v>5</v>
      </c>
      <c r="H26" s="17">
        <v>150</v>
      </c>
      <c r="I26" s="17">
        <v>20</v>
      </c>
      <c r="J26" s="18">
        <f t="shared" si="0"/>
        <v>283</v>
      </c>
      <c r="K26" s="44"/>
      <c r="L26" s="44">
        <f t="shared" si="1"/>
        <v>0</v>
      </c>
      <c r="M26" s="43"/>
      <c r="N26" s="44">
        <f t="shared" si="2"/>
        <v>0</v>
      </c>
      <c r="O26" s="44">
        <f t="shared" si="3"/>
        <v>0</v>
      </c>
      <c r="P26" s="35"/>
    </row>
    <row r="27" spans="2:16" ht="44.25" thickBot="1" x14ac:dyDescent="0.3">
      <c r="B27" s="19">
        <v>22</v>
      </c>
      <c r="C27" s="20" t="s">
        <v>31</v>
      </c>
      <c r="D27" s="33" t="s">
        <v>7</v>
      </c>
      <c r="E27" s="17">
        <v>0</v>
      </c>
      <c r="F27" s="17">
        <v>80</v>
      </c>
      <c r="G27" s="17">
        <v>200</v>
      </c>
      <c r="H27" s="17">
        <v>50</v>
      </c>
      <c r="I27" s="17">
        <v>50</v>
      </c>
      <c r="J27" s="18">
        <f t="shared" si="0"/>
        <v>380</v>
      </c>
      <c r="K27" s="44"/>
      <c r="L27" s="44">
        <f t="shared" si="1"/>
        <v>0</v>
      </c>
      <c r="M27" s="43"/>
      <c r="N27" s="44">
        <f t="shared" si="2"/>
        <v>0</v>
      </c>
      <c r="O27" s="44">
        <f t="shared" si="3"/>
        <v>0</v>
      </c>
      <c r="P27" s="35"/>
    </row>
    <row r="28" spans="2:16" ht="15.75" thickBot="1" x14ac:dyDescent="0.3">
      <c r="B28" s="19">
        <v>23</v>
      </c>
      <c r="C28" s="20" t="s">
        <v>36</v>
      </c>
      <c r="D28" s="34" t="s">
        <v>7</v>
      </c>
      <c r="E28" s="17">
        <v>5</v>
      </c>
      <c r="F28" s="17">
        <v>0</v>
      </c>
      <c r="G28" s="17">
        <v>0</v>
      </c>
      <c r="H28" s="17">
        <v>0</v>
      </c>
      <c r="I28" s="17">
        <v>0</v>
      </c>
      <c r="J28" s="18">
        <f t="shared" si="0"/>
        <v>5</v>
      </c>
      <c r="K28" s="44"/>
      <c r="L28" s="44">
        <f t="shared" si="1"/>
        <v>0</v>
      </c>
      <c r="M28" s="45"/>
      <c r="N28" s="44">
        <f t="shared" si="2"/>
        <v>0</v>
      </c>
      <c r="O28" s="44">
        <f t="shared" si="3"/>
        <v>0</v>
      </c>
      <c r="P28" s="35"/>
    </row>
    <row r="29" spans="2:16" ht="29.25" customHeight="1" x14ac:dyDescent="0.25">
      <c r="B29" s="22"/>
      <c r="C29" s="21"/>
      <c r="D29" s="23"/>
      <c r="E29" s="24"/>
      <c r="F29" s="24"/>
      <c r="G29" s="24"/>
      <c r="H29" s="24"/>
      <c r="I29" s="24"/>
      <c r="J29" s="25"/>
      <c r="K29" s="25"/>
      <c r="L29" s="46" t="s">
        <v>44</v>
      </c>
      <c r="M29" s="46"/>
      <c r="N29" s="73">
        <f>SUM(L6:L28)</f>
        <v>0</v>
      </c>
      <c r="O29" s="73"/>
      <c r="P29" s="73"/>
    </row>
    <row r="30" spans="2:16" ht="24.75" customHeight="1" x14ac:dyDescent="0.25">
      <c r="B30" s="22"/>
      <c r="C30" s="74" t="s">
        <v>48</v>
      </c>
      <c r="D30" s="23"/>
      <c r="E30" s="24"/>
      <c r="F30" s="24"/>
      <c r="G30" s="24"/>
      <c r="H30" s="24"/>
      <c r="I30" s="24"/>
      <c r="J30" s="25"/>
      <c r="K30" s="25"/>
      <c r="L30" s="46" t="s">
        <v>40</v>
      </c>
      <c r="M30" s="46"/>
      <c r="N30" s="47">
        <f>SUM(N6:N28)</f>
        <v>0</v>
      </c>
      <c r="O30" s="47"/>
      <c r="P30" s="47"/>
    </row>
    <row r="31" spans="2:16" ht="24" customHeight="1" x14ac:dyDescent="0.25">
      <c r="B31" s="22"/>
      <c r="C31" s="21"/>
      <c r="D31" s="23"/>
      <c r="E31" s="24"/>
      <c r="F31" s="24"/>
      <c r="G31" s="24"/>
      <c r="H31" s="24"/>
      <c r="I31" s="24"/>
      <c r="J31" s="25"/>
      <c r="K31" s="25"/>
      <c r="L31" s="46" t="s">
        <v>45</v>
      </c>
      <c r="M31" s="46"/>
      <c r="N31" s="47">
        <f>SUM(O6:O28)</f>
        <v>0</v>
      </c>
      <c r="O31" s="47"/>
      <c r="P31" s="47"/>
    </row>
    <row r="32" spans="2:16" ht="15" x14ac:dyDescent="0.25">
      <c r="B32" s="22"/>
      <c r="C32" s="21"/>
      <c r="D32" s="23"/>
      <c r="E32" s="24"/>
      <c r="F32" s="24"/>
      <c r="G32" s="24"/>
      <c r="H32" s="24"/>
      <c r="I32" s="24"/>
      <c r="J32" s="25"/>
      <c r="K32" s="27"/>
      <c r="L32" s="27"/>
      <c r="M32" s="27"/>
      <c r="N32" s="27"/>
      <c r="O32" s="27"/>
      <c r="P32" s="26"/>
    </row>
    <row r="33" spans="2:16" ht="15" x14ac:dyDescent="0.25">
      <c r="B33" s="22"/>
      <c r="C33" s="21"/>
      <c r="D33" s="23"/>
      <c r="E33" s="24"/>
      <c r="F33" s="24"/>
      <c r="G33" s="24"/>
      <c r="H33" s="24"/>
      <c r="I33" s="24"/>
      <c r="J33" s="25"/>
      <c r="K33" s="27"/>
      <c r="L33" s="27"/>
      <c r="M33" s="27"/>
      <c r="N33" s="27"/>
      <c r="O33" s="27"/>
      <c r="P33" s="26"/>
    </row>
    <row r="34" spans="2:16" x14ac:dyDescent="0.2">
      <c r="C34" s="21"/>
    </row>
    <row r="35" spans="2:16" x14ac:dyDescent="0.2">
      <c r="C35" s="21"/>
    </row>
  </sheetData>
  <mergeCells count="22">
    <mergeCell ref="B1:C1"/>
    <mergeCell ref="C2:C4"/>
    <mergeCell ref="D2:D4"/>
    <mergeCell ref="E3:E4"/>
    <mergeCell ref="B2:B4"/>
    <mergeCell ref="L3:L4"/>
    <mergeCell ref="E2:O2"/>
    <mergeCell ref="O3:O4"/>
    <mergeCell ref="P2:P4"/>
    <mergeCell ref="F3:F4"/>
    <mergeCell ref="I3:I4"/>
    <mergeCell ref="J3:J4"/>
    <mergeCell ref="G3:H3"/>
    <mergeCell ref="K3:K4"/>
    <mergeCell ref="M3:M4"/>
    <mergeCell ref="N3:N4"/>
    <mergeCell ref="L29:M29"/>
    <mergeCell ref="L30:M30"/>
    <mergeCell ref="L31:M31"/>
    <mergeCell ref="N29:P29"/>
    <mergeCell ref="N30:P30"/>
    <mergeCell ref="N31:P31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Bukowska Karolina</dc:creator>
  <cp:lastModifiedBy>Dziobal Michał</cp:lastModifiedBy>
  <cp:lastPrinted>2025-08-01T06:49:53Z</cp:lastPrinted>
  <dcterms:created xsi:type="dcterms:W3CDTF">2021-06-25T09:42:08Z</dcterms:created>
  <dcterms:modified xsi:type="dcterms:W3CDTF">2025-08-13T06:54:19Z</dcterms:modified>
</cp:coreProperties>
</file>